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castleberry\Documents\Castleberry's Folders\Reading Sufficiency\Strong Readers Act\2024-25\"/>
    </mc:Choice>
  </mc:AlternateContent>
  <xr:revisionPtr revIDLastSave="0" documentId="13_ncr:1_{F5145CC8-86A0-4059-9C91-BB106D292634}" xr6:coauthVersionLast="36" xr6:coauthVersionMax="47" xr10:uidLastSave="{00000000-0000-0000-0000-000000000000}"/>
  <bookViews>
    <workbookView xWindow="0" yWindow="0" windowWidth="20490" windowHeight="7545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<sst xmlns="http://schemas.openxmlformats.org/spreadsheetml/2006/main" count="64" uniqueCount="36">
  <si>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</si>
  <si>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</si>
  <si>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</si>
  <si>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</si>
  <si>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</si>
  <si>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</si>
  <si>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</si>
  <si>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</si>
  <si>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</si>
  <si>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</si>
  <si>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</si>
  <si>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</si>
  <si>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</si>
  <si>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</si>
  <si>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</si>
  <si>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</si>
  <si>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</si>
  <si>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</si>
  <si>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</si>
  <si>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</si>
  <si>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</si>
  <si>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</si>
  <si>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</si>
  <si>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</si>
  <si>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</si>
  <si>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</si>
  <si>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</si>
  <si>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</si>
  <si>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</si>
  <si>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</si>
  <si>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</si>
  <si>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</si>
  <si>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</si>
  <si>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</si>
  <si>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120 minutes</t>
  </si>
  <si>
    <t>Chickasha Public Schools - Current Board Policy - Strong Readers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</si>
</sst>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1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7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32" xfId="0" applyFont="1" applyBorder="1"/>
    <xf numFmtId="0" fontId="14" fillId="2" borderId="37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39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3" xfId="0" applyFont="1" applyFill="1" applyBorder="1" applyAlignment="1">
      <alignment vertical="center" wrapText="1"/>
    </xf>
    <xf numFmtId="0" fontId="13" fillId="3" borderId="41" xfId="0" applyFont="1" applyFill="1" applyBorder="1" applyAlignment="1">
      <alignment horizontal="left" vertical="top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left" vertical="top"/>
    </xf>
    <xf numFmtId="0" fontId="6" fillId="3" borderId="35" xfId="0" applyFont="1" applyFill="1" applyBorder="1" applyAlignment="1">
      <alignment horizontal="center" vertical="center"/>
    </xf>
    <xf numFmtId="9" fontId="0" fillId="3" borderId="35" xfId="2" applyFont="1" applyFill="1" applyBorder="1" applyAlignment="1">
      <alignment horizontal="center" vertical="center"/>
    </xf>
    <xf numFmtId="9" fontId="0" fillId="3" borderId="35" xfId="0" applyNumberForma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46" xfId="0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horizontal="left" vertical="top"/>
    </xf>
    <xf numFmtId="0" fontId="5" fillId="3" borderId="44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3" fillId="2" borderId="0" xfId="0" applyFont="1" applyFill="1" applyBorder="1"/>
    <xf numFmtId="0" fontId="4" fillId="2" borderId="50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center" vertical="top"/>
      <protection locked="0"/>
    </xf>
    <xf numFmtId="0" fontId="7" fillId="3" borderId="48" xfId="0" applyFont="1" applyFill="1" applyBorder="1" applyAlignment="1" applyProtection="1">
      <alignment horizontal="center" vertical="top"/>
      <protection locked="0"/>
    </xf>
    <xf numFmtId="0" fontId="5" fillId="3" borderId="51" xfId="0" applyFont="1" applyFill="1" applyBorder="1" applyAlignment="1">
      <alignment horizontal="left" vertical="top"/>
    </xf>
    <xf numFmtId="0" fontId="3" fillId="3" borderId="30" xfId="0" applyFont="1" applyFill="1" applyBorder="1" applyAlignment="1">
      <alignment vertical="top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9" fontId="0" fillId="3" borderId="35" xfId="2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9" fontId="0" fillId="3" borderId="36" xfId="2" applyFont="1" applyFill="1" applyBorder="1" applyAlignment="1" applyProtection="1">
      <alignment horizontal="center" vertical="center"/>
    </xf>
    <xf numFmtId="0" fontId="13" fillId="3" borderId="41" xfId="0" applyFont="1" applyFill="1" applyBorder="1" applyAlignment="1" applyProtection="1">
      <alignment horizontal="left" vertical="top"/>
      <protection locked="0"/>
    </xf>
    <xf numFmtId="0" fontId="13" fillId="3" borderId="44" xfId="0" applyFont="1" applyFill="1" applyBorder="1" applyAlignment="1" applyProtection="1">
      <alignment horizontal="left" vertical="top"/>
      <protection locked="0"/>
    </xf>
    <xf numFmtId="0" fontId="13" fillId="3" borderId="45" xfId="0" applyFont="1" applyFill="1" applyBorder="1" applyAlignment="1" applyProtection="1">
      <alignment horizontal="left" vertical="top"/>
      <protection locked="0"/>
    </xf>
    <xf numFmtId="0" fontId="3" fillId="0" borderId="0" xfId="0" applyFont="1" applyProtection="1"/>
    <xf numFmtId="0" fontId="4" fillId="2" borderId="37" xfId="0" applyFont="1" applyFill="1" applyBorder="1" applyAlignment="1" applyProtection="1">
      <alignment vertical="center" wrapText="1"/>
    </xf>
    <xf numFmtId="0" fontId="4" fillId="2" borderId="38" xfId="0" applyFont="1" applyFill="1" applyBorder="1" applyAlignment="1" applyProtection="1">
      <alignment vertical="center" wrapText="1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164" fontId="8" fillId="3" borderId="20" xfId="0" applyNumberFormat="1" applyFont="1" applyFill="1" applyBorder="1" applyAlignment="1" applyProtection="1">
      <alignment vertical="center"/>
    </xf>
    <xf numFmtId="164" fontId="8" fillId="3" borderId="5" xfId="0" applyNumberFormat="1" applyFont="1" applyFill="1" applyBorder="1" applyAlignment="1" applyProtection="1">
      <alignment vertical="center"/>
    </xf>
    <xf numFmtId="164" fontId="8" fillId="3" borderId="7" xfId="0" applyNumberFormat="1" applyFont="1" applyFill="1" applyBorder="1" applyAlignment="1" applyProtection="1">
      <alignment vertical="center"/>
    </xf>
    <xf numFmtId="164" fontId="8" fillId="3" borderId="8" xfId="0" applyNumberFormat="1" applyFont="1" applyFill="1" applyBorder="1" applyAlignment="1" applyProtection="1">
      <alignment vertical="center"/>
    </xf>
    <xf numFmtId="164" fontId="10" fillId="2" borderId="2" xfId="0" applyNumberFormat="1" applyFont="1" applyFill="1" applyBorder="1" applyAlignment="1" applyProtection="1">
      <alignment horizontal="right" vertical="center" wrapText="1"/>
    </xf>
    <xf numFmtId="0" fontId="15" fillId="3" borderId="49" xfId="3" applyFill="1" applyBorder="1" applyAlignment="1" applyProtection="1">
      <alignment vertical="top" wrapText="1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40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6" dataDxfId="35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4"/>
    <tableColumn id="2" xr3:uid="{F644C89F-D4D7-4822-BF28-0B434FC4E586}" name="Third Grade" dataDxfId="33"/>
    <tableColumn id="3" xr3:uid="{1C87C0B6-469B-4EE6-A038-4AF9ED605B4D}" name="% of Third Grade Students" dataDxfId="32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1" dataDxfId="29" totalsRowDxfId="27" headerRowBorderDxfId="30" tableBorderDxfId="28" totalsRowBorderDxfId="26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5" totalsRowDxfId="24"/>
    <tableColumn id="2" xr3:uid="{AD48ED82-A4BD-1B4D-AC7F-7305A865B9D0}" name="Included Expenses" totalsRowLabel="Total" dataDxfId="23" totalsRowDxfId="22"/>
    <tableColumn id="3" xr3:uid="{7D5EC10B-4D3F-CF44-B1EE-A21AF2813C53}" name="Amount" totalsRowFunction="sum" dataDxfId="21" totalsRowDxfId="20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8" totalsRowShown="0" headerRowDxfId="19" dataDxfId="17" headerRowBorderDxfId="18" tableBorderDxfId="16">
  <autoFilter ref="A34:B38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5"/>
    <tableColumn id="2" xr3:uid="{384B043F-1311-E843-95F8-DB8392902BCD}" name="Description" dataDxfId="14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3" dataDxfId="12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1"/>
    <tableColumn id="2" xr3:uid="{2590E6B7-88AC-984C-9368-BCD8FD01B5D8}" name="Kindergarten" dataDxfId="10"/>
    <tableColumn id="3" xr3:uid="{F8AA09FD-065F-0C4A-B96A-E5B78DEAD1AF}" name="% of Kindergarten Students" dataDxfId="9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8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7"/>
    <tableColumn id="2" xr3:uid="{5E801981-2313-3048-B0C9-17FF7ECF27FD}" name="First Grade" dataDxfId="6"/>
    <tableColumn id="3" xr3:uid="{98DD5B23-22D9-B748-B9C3-AB7B15AC02DC}" name="% of First Grade Students" dataDxfId="5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4" dataDxfId="3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2"/>
    <tableColumn id="2" xr3:uid="{5C246802-775D-0849-9A6B-D05A63DA7BCC}" name="Second Grade" dataDxfId="1"/>
    <tableColumn id="3" xr3:uid="{69D57736-D69E-7F40-B039-F19CBDADAAAB}" name="% of Second Grade Students" dataDxfId="0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ickasha.k12.ok.us/vimages/shared/vnews/stories/630bb2b102128/Board%20Policy%20ED%20-%20Strong%20Readers%20Act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31" zoomScaleNormal="10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27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56" t="e" vm="1">
        <v>#VALUE!</v>
      </c>
      <c r="C1" s="57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54" t="s">
        <v>0</v>
      </c>
      <c r="C2" s="55" t="s">
        <v>8</v>
      </c>
      <c r="E2" s="6"/>
      <c r="H2" s="6"/>
    </row>
    <row r="3" spans="1:9" ht="15">
      <c r="A3" s="9" t="s">
        <v>12</v>
      </c>
      <c r="B3" s="30"/>
      <c r="C3" s="30" t="s">
        <v>29</v>
      </c>
      <c r="E3" s="6"/>
      <c r="H3" s="6"/>
    </row>
    <row r="4" spans="1:9" ht="15">
      <c r="A4" s="10" t="s">
        <v>13</v>
      </c>
      <c r="B4" s="30"/>
      <c r="C4" s="30" t="s">
        <v>29</v>
      </c>
      <c r="E4" s="6"/>
      <c r="H4" s="6"/>
    </row>
    <row r="5" spans="1:9" ht="15">
      <c r="A5" s="10" t="s">
        <v>4</v>
      </c>
      <c r="B5" s="30"/>
      <c r="C5" s="31" t="str">
        <f>IF(OR(B3="", Table14[[#This Row],[Kindergarten]]=""), "Auto-calculated", IF(AND(B3&gt;10, Table14[[#This Row],[Kindergarten]]&lt;10), "Not Available", IFERROR(Table14[[#This Row],[Kindergarten]]/B3, "N/A")))</f>
        <v>Auto-calculated</v>
      </c>
      <c r="E5" s="6"/>
      <c r="H5" s="6"/>
    </row>
    <row r="6" spans="1:9" ht="15">
      <c r="A6" s="10" t="s">
        <v>5</v>
      </c>
      <c r="B6" s="30"/>
      <c r="C6" s="31" t="str">
        <f>IF(OR(B3="", Table14[[#This Row],[Kindergarten]]=""), "Auto-calculated", IF(AND(B3&gt;10, Table14[[#This Row],[Kindergarten]]&lt;10), "Not Available", IFERROR(Table14[[#This Row],[Kindergarten]]/B3, "N/A")))</f>
        <v>Auto-calculated</v>
      </c>
      <c r="E6" s="6"/>
      <c r="H6" s="6"/>
    </row>
    <row r="7" spans="1:9" ht="15">
      <c r="A7" s="10" t="s">
        <v>6</v>
      </c>
      <c r="B7" s="30"/>
      <c r="C7" s="31" t="str">
        <f>IF(OR(B3="", Table14[[#This Row],[Kindergarten]]=""), "Auto-calculated", IF(AND(B3&gt;10, Table14[[#This Row],[Kindergarten]]&lt;10), "Not Available", IFERROR(Table14[[#This Row],[Kindergarten]]/B3, "N/A")))</f>
        <v>Auto-calculated</v>
      </c>
      <c r="E7" s="6"/>
      <c r="H7" s="6"/>
    </row>
    <row r="8" spans="1:9" ht="15">
      <c r="A8" s="11" t="s">
        <v>7</v>
      </c>
      <c r="B8" s="30"/>
      <c r="C8" s="31" t="str">
        <f>IF(OR(B4="", Table14[[#This Row],[Kindergarten]]=""), "Auto-calculated", IF(AND(B4&gt;10, Table14[[#This Row],[Kindergarten]]&lt;10), "Not Available", IFERROR(Table14[[#This Row],[Kindergarten]]/B4, "N/A")))</f>
        <v>Auto-calculated</v>
      </c>
      <c r="E8" s="6"/>
      <c r="H8" s="6"/>
    </row>
    <row r="9" spans="1:9" ht="9.9499999999999993" customHeight="1" thickBot="1"/>
    <row r="10" spans="1:9" ht="38.1" customHeight="1" thickBot="1">
      <c r="A10" s="37" t="s">
        <v>31</v>
      </c>
      <c r="B10" s="29" t="s">
        <v>1</v>
      </c>
      <c r="C10" s="29" t="s">
        <v>9</v>
      </c>
    </row>
    <row r="11" spans="1:9" ht="15.75">
      <c r="A11" s="38" t="s">
        <v>12</v>
      </c>
      <c r="B11" s="39"/>
      <c r="C11" s="40" t="s">
        <v>29</v>
      </c>
    </row>
    <row r="12" spans="1:9" ht="15.75">
      <c r="A12" s="41" t="s">
        <v>13</v>
      </c>
      <c r="B12" s="32"/>
      <c r="C12" s="42" t="s">
        <v>29</v>
      </c>
    </row>
    <row r="13" spans="1:9" ht="15.75">
      <c r="A13" s="41" t="s">
        <v>4</v>
      </c>
      <c r="B13" s="32"/>
      <c r="C13" s="43" t="str">
        <f>IF(OR(B11="", Table7[[#This Row],[First Grade]]=""), "Auto-calculated", IF(AND(B11&gt;10, Table7[[#This Row],[First Grade]]&lt;10), "Not Available", IFERROR(Table7[[#This Row],[First Grade]]/B11, "N/A")))</f>
        <v>Auto-calculated</v>
      </c>
    </row>
    <row r="14" spans="1:9" ht="15.75">
      <c r="A14" s="41" t="s">
        <v>5</v>
      </c>
      <c r="B14" s="32"/>
      <c r="C14" s="43" t="str">
        <f>IF(OR($B$11="", Table7[[#This Row],[First Grade]]=""), "Auto-calculated", IF(AND($B$11&gt;10, Table7[[#This Row],[First Grade]]&lt;10), "Not Available", IFERROR(Table7[[#This Row],[First Grade]]/$B$11, "N/A")))</f>
        <v>Auto-calculated</v>
      </c>
    </row>
    <row r="15" spans="1:9" ht="15.75">
      <c r="A15" s="41" t="s">
        <v>6</v>
      </c>
      <c r="B15" s="32"/>
      <c r="C15" s="44" t="str">
        <f>IF(OR($B$11="", Table7[[#This Row],[First Grade]]=""), "Auto-calculated", IF(AND($B$11&gt;10, Table7[[#This Row],[First Grade]]&lt;10), "Not Available", IFERROR(Table7[[#This Row],[First Grade]]/$B$11, "N/A")))</f>
        <v>Auto-calculated</v>
      </c>
    </row>
    <row r="16" spans="1:9" ht="16.5" thickBot="1">
      <c r="A16" s="45" t="s">
        <v>7</v>
      </c>
      <c r="B16" s="46"/>
      <c r="C16" s="47" t="str">
        <f>IF(OR($B$12="", Table7[[#This Row],[First Grade]]=""), "Auto-calculated", IF(AND($B$12&gt;10, Table7[[#This Row],[First Grade]]&lt;10), "Not Available", IFERROR(Table7[[#This Row],[First Grade]]/$B$12, "N/A")))</f>
        <v>Auto-calculated</v>
      </c>
    </row>
    <row r="17" spans="1:8" ht="9.9499999999999993" customHeight="1">
      <c r="A17" s="33"/>
      <c r="B17" s="35"/>
      <c r="C17" s="36"/>
    </row>
    <row r="18" spans="1:8" ht="38.1" customHeight="1" thickBot="1">
      <c r="A18" s="48" t="s">
        <v>31</v>
      </c>
      <c r="B18" s="34" t="s">
        <v>2</v>
      </c>
      <c r="C18" s="34" t="s">
        <v>10</v>
      </c>
    </row>
    <row r="19" spans="1:8" ht="15.75">
      <c r="A19" s="71" t="s">
        <v>12</v>
      </c>
      <c r="B19" s="64">
        <v>154</v>
      </c>
      <c r="C19" s="65" t="s">
        <v>29</v>
      </c>
    </row>
    <row r="20" spans="1:8" ht="15.75">
      <c r="A20" s="72" t="s">
        <v>13</v>
      </c>
      <c r="B20" s="66">
        <v>32</v>
      </c>
      <c r="C20" s="67" t="s">
        <v>29</v>
      </c>
    </row>
    <row r="21" spans="1:8" ht="15.75">
      <c r="A21" s="72" t="s">
        <v>4</v>
      </c>
      <c r="B21" s="66">
        <v>34</v>
      </c>
      <c r="C21" s="68">
        <f>IF(OR($B$19="", Table710[[#This Row],[Second Grade]]=""), "Auto-calculated", IF(AND($B$19&gt;10, Table710[[#This Row],[Second Grade]]&lt;10), "Not Available", IFERROR(Table710[[#This Row],[Second Grade]]/$B$19, "N/A")))</f>
        <v>0.22077922077922077</v>
      </c>
    </row>
    <row r="22" spans="1:8" ht="15.75">
      <c r="A22" s="72" t="s">
        <v>5</v>
      </c>
      <c r="B22" s="66">
        <v>100</v>
      </c>
      <c r="C22" s="68">
        <f>IF(OR($B$19="", Table710[[#This Row],[Second Grade]]=""), "Auto-calculated", IF(AND($B$19&gt;10, Table710[[#This Row],[Second Grade]]&lt;10), "Not Available", IFERROR(Table710[[#This Row],[Second Grade]]/$B$19, "N/A")))</f>
        <v>0.64935064935064934</v>
      </c>
    </row>
    <row r="23" spans="1:8" ht="16.5" thickBot="1">
      <c r="A23" s="72" t="s">
        <v>6</v>
      </c>
      <c r="B23" s="66">
        <v>70</v>
      </c>
      <c r="C23" s="68">
        <f>IF(OR($B$19="", Table710[[#This Row],[Second Grade]]=""), "Auto-calculated", IF(AND($B$19&gt;10, Table710[[#This Row],[Second Grade]]&lt;10), "Not Available", IFERROR(Table710[[#This Row],[Second Grade]]/$B$19, "N/A")))</f>
        <v>0.45454545454545453</v>
      </c>
    </row>
    <row r="24" spans="1:8" s="8" customFormat="1" ht="16.5" thickBot="1">
      <c r="A24" s="73" t="s">
        <v>7</v>
      </c>
      <c r="B24" s="69">
        <v>3</v>
      </c>
      <c r="C24" s="70" t="str">
        <f>IF(OR($B$20="", Table710[[#This Row],[Second Grade]]=""), "Auto-calculated", IF(AND($B$20&gt;10, Table710[[#This Row],[Second Grade]]&lt;10), "Not Available", IFERROR(Table710[[#This Row],[Second Grade]]/$B$20, "N/A")))</f>
        <v>Not Available</v>
      </c>
    </row>
    <row r="25" spans="1:8" ht="9.9499999999999993" customHeight="1" thickBot="1">
      <c r="B25" s="74"/>
      <c r="C25" s="74"/>
      <c r="E25" s="6"/>
      <c r="H25" s="6"/>
    </row>
    <row r="26" spans="1:8" ht="38.1" customHeight="1" thickBot="1">
      <c r="A26" s="49" t="s">
        <v>31</v>
      </c>
      <c r="B26" s="75" t="s">
        <v>3</v>
      </c>
      <c r="C26" s="76" t="s">
        <v>11</v>
      </c>
      <c r="E26" s="6"/>
      <c r="H26" s="6"/>
    </row>
    <row r="27" spans="1:8" ht="15">
      <c r="A27" s="50" t="s">
        <v>12</v>
      </c>
      <c r="B27" s="77">
        <v>157</v>
      </c>
      <c r="C27" s="65" t="s">
        <v>29</v>
      </c>
      <c r="E27" s="6"/>
      <c r="H27" s="6"/>
    </row>
    <row r="28" spans="1:8" ht="15">
      <c r="A28" s="51" t="s">
        <v>13</v>
      </c>
      <c r="B28" s="78">
        <v>33</v>
      </c>
      <c r="C28" s="67" t="s">
        <v>29</v>
      </c>
      <c r="E28" s="6"/>
      <c r="H28" s="6"/>
    </row>
    <row r="29" spans="1:8" ht="15">
      <c r="A29" s="51" t="s">
        <v>4</v>
      </c>
      <c r="B29" s="78">
        <v>24</v>
      </c>
      <c r="C29" s="68">
        <f>IF(OR($B$27="", Table1[[#This Row],[Third Grade]]=""), "Auto-calculated", IF(AND($B$27&gt;10, Table1[[#This Row],[Third Grade]]&lt;10), "Not Available", IFERROR(Table1[[#This Row],[Third Grade]]/$B$27, "N/A")))</f>
        <v>0.15286624203821655</v>
      </c>
      <c r="E29" s="6"/>
      <c r="H29" s="6"/>
    </row>
    <row r="30" spans="1:8" ht="15">
      <c r="A30" s="51" t="s">
        <v>5</v>
      </c>
      <c r="B30" s="78">
        <v>79</v>
      </c>
      <c r="C30" s="68">
        <f>IF(OR($B$27="", Table1[[#This Row],[Third Grade]]=""), "Auto-calculated", IF(AND($B$27&gt;10, Table1[[#This Row],[Third Grade]]&lt;10), "Not Available", IFERROR(Table1[[#This Row],[Third Grade]]/$B$27, "N/A")))</f>
        <v>0.50318471337579618</v>
      </c>
      <c r="E30" s="6"/>
      <c r="H30" s="6"/>
    </row>
    <row r="31" spans="1:8" ht="18" customHeight="1">
      <c r="A31" s="51" t="s">
        <v>6</v>
      </c>
      <c r="B31" s="78">
        <v>72</v>
      </c>
      <c r="C31" s="68">
        <f>IF(OR($B$27="", Table1[[#This Row],[Third Grade]]=""), "Auto-calculated", IF(AND($B$27&gt;10, Table1[[#This Row],[Third Grade]]&lt;10), "Not Available", IFERROR(Table1[[#This Row],[Third Grade]]/$B$27, "N/A")))</f>
        <v>0.45859872611464969</v>
      </c>
      <c r="E31" s="6"/>
      <c r="H31" s="6"/>
    </row>
    <row r="32" spans="1:8" ht="15.75" thickBot="1">
      <c r="A32" s="52" t="s">
        <v>7</v>
      </c>
      <c r="B32" s="79">
        <v>5</v>
      </c>
      <c r="C32" s="70" t="str">
        <f>IF(OR($B$28="", Table1[[#This Row],[Third Grade]]=""), "Auto-calculated", IF(AND($B$28&gt;10, Table1[[#This Row],[Third Grade]]&lt;10), "Not Available", IFERROR(Table1[[#This Row],[Third Grade]]/$B$28, "N/A")))</f>
        <v>Not Available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53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61">
        <v>28</v>
      </c>
      <c r="C35" s="53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0" t="s">
        <v>34</v>
      </c>
      <c r="C36" s="53"/>
      <c r="D36" s="17"/>
      <c r="E36" s="16"/>
      <c r="F36" s="16"/>
      <c r="G36" s="17"/>
      <c r="H36" s="17"/>
      <c r="I36" s="18"/>
    </row>
    <row r="37" spans="1:9" ht="108" customHeight="1">
      <c r="A37" s="19" t="s">
        <v>17</v>
      </c>
      <c r="B37" s="85" t="s">
        <v>35</v>
      </c>
      <c r="C37" s="53"/>
      <c r="D37" s="17"/>
      <c r="E37" s="16"/>
      <c r="F37" s="16"/>
      <c r="G37" s="17"/>
      <c r="H37" s="17"/>
      <c r="I37" s="18"/>
    </row>
    <row r="38" spans="1:9" ht="11.1" customHeight="1" thickBot="1">
      <c r="A38" s="62"/>
      <c r="B38" s="63"/>
      <c r="C38" s="28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1" t="s">
        <v>18</v>
      </c>
      <c r="C39" s="22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4" t="s">
        <v>21</v>
      </c>
      <c r="C40" s="80">
        <v>44743.41</v>
      </c>
      <c r="D40" s="23"/>
      <c r="E40" s="13"/>
      <c r="F40" s="14"/>
      <c r="G40" s="13"/>
      <c r="H40" s="12"/>
      <c r="I40" s="12"/>
    </row>
    <row r="41" spans="1:9" ht="45">
      <c r="A41" s="19" t="s">
        <v>22</v>
      </c>
      <c r="B41" s="25" t="s">
        <v>23</v>
      </c>
      <c r="C41" s="81">
        <v>17250.95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5" t="s">
        <v>25</v>
      </c>
      <c r="C42" s="82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26" t="s">
        <v>27</v>
      </c>
      <c r="C43" s="83">
        <v>0</v>
      </c>
      <c r="D43" s="23"/>
      <c r="E43" s="13"/>
      <c r="F43" s="14"/>
      <c r="G43" s="13"/>
      <c r="H43" s="12"/>
      <c r="I43" s="12"/>
    </row>
    <row r="44" spans="1:9" ht="18">
      <c r="A44" s="59"/>
      <c r="B44" s="58" t="s">
        <v>28</v>
      </c>
      <c r="C44" s="84">
        <f>SUBTOTAL(109,Table56[Amount])</f>
        <v>61994.36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heet="1" selectLockedCells="1" selectUnlockedCells="1"/>
  <protectedRanges>
    <protectedRange sqref="B35:B37" name="Range1"/>
    <protectedRange sqref="C40:C43" name="Range1_1"/>
  </protectedRanges>
  <phoneticPr fontId="11" type="noConversion"/>
  <conditionalFormatting sqref="B27:B32 B4:B8">
    <cfRule type="expression" dxfId="39" priority="7">
      <formula>B4&lt;10</formula>
    </cfRule>
  </conditionalFormatting>
  <conditionalFormatting sqref="B11:B17">
    <cfRule type="expression" dxfId="38" priority="3">
      <formula>B11&lt;10</formula>
    </cfRule>
  </conditionalFormatting>
  <conditionalFormatting sqref="B19:B24">
    <cfRule type="expression" dxfId="37" priority="1">
      <formula>B19&lt;10</formula>
    </cfRule>
  </conditionalFormatting>
  <hyperlinks>
    <hyperlink ref="B37" r:id="rId1" xr:uid="{26EC73C5-1255-4200-BB4D-47D1E36C74EC}"/>
  </hyperlinks>
  <pageMargins left="0.7" right="0.7" top="0.75" bottom="0.75" header="0.3" footer="0.3"/>
  <pageSetup scale="42" orientation="landscape" horizontalDpi="4294967293" verticalDpi="0" r:id="rId2"/>
  <ignoredErrors>
    <ignoredError sqref="C3:C4 C11:C12 C8 C13:C16 C6:C7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Michele Castleberry</cp:lastModifiedBy>
  <cp:lastPrinted>2025-05-13T21:19:48Z</cp:lastPrinted>
  <dcterms:created xsi:type="dcterms:W3CDTF">2025-05-08T13:30:15Z</dcterms:created>
  <dcterms:modified xsi:type="dcterms:W3CDTF">2025-08-22T14:36:32Z</dcterms:modified>
  <cp:category/>
</cp:coreProperties>
</file>